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mpls-fs-102p\AFSVA_Org\SVC\AFNAFPO\Contracts\FY25\VPCF\Shaw AFB\F41999-25-R-0009 Shaw AFB DFAC Const\A.9 - Copy of RFP with Attachments\AMENDMENTS\A0002\"/>
    </mc:Choice>
  </mc:AlternateContent>
  <xr:revisionPtr revIDLastSave="0" documentId="13_ncr:1_{366C4E81-05C5-45B9-8E4C-E6799DCB0EAB}" xr6:coauthVersionLast="47" xr6:coauthVersionMax="47" xr10:uidLastSave="{00000000-0000-0000-0000-000000000000}"/>
  <bookViews>
    <workbookView xWindow="-120" yWindow="90" windowWidth="29040" windowHeight="15510" xr2:uid="{00000000-000D-0000-FFFF-FFFF00000000}"/>
  </bookViews>
  <sheets>
    <sheet name="Bid Evaluation" sheetId="3" r:id="rId1"/>
  </sheets>
  <definedNames>
    <definedName name="_xlnm._FilterDatabase" localSheetId="0" hidden="1">'Bid Evaluation'!$A$6:$R$6</definedName>
    <definedName name="wrn.BASE._.BID." hidden="1">{#N/A,#N/A,FALSE,"BASE BID"}</definedName>
    <definedName name="wrn.GEN._.CONDITIONS._.SHT." hidden="1">{#N/A,#N/A,FALSE,"GENERAL CONDITIONS"}</definedName>
    <definedName name="wrn.PRINT._.ALL." hidden="1">{#N/A,#N/A,FALSE,"BASE BID";#N/A,#N/A,FALSE,"GENERAL CONDITIONS";#N/A,#N/A,FALSE,"ALT # 1"}</definedName>
    <definedName name="wrn.PRINT._.ALT.._.1._.SHT." hidden="1">{#N/A,#N/A,FALSE,"ALT # 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L7" i="3"/>
  <c r="G5" i="3"/>
  <c r="R5" i="3"/>
  <c r="E7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C5" i="3"/>
  <c r="K5" i="3"/>
  <c r="D5" i="3"/>
  <c r="G7" i="3" l="1"/>
  <c r="L5" i="3" l="1"/>
  <c r="R7" i="3" l="1"/>
  <c r="E5" i="3" l="1"/>
  <c r="R58" i="3" s="1"/>
  <c r="R59" i="3" l="1"/>
  <c r="R62" i="3" s="1"/>
  <c r="R60" i="3" l="1"/>
  <c r="R63" i="3" s="1"/>
  <c r="R65" i="3" l="1"/>
</calcChain>
</file>

<file path=xl/sharedStrings.xml><?xml version="1.0" encoding="utf-8"?>
<sst xmlns="http://schemas.openxmlformats.org/spreadsheetml/2006/main" count="81" uniqueCount="79">
  <si>
    <t>Unit Price</t>
  </si>
  <si>
    <t>Plumbing</t>
  </si>
  <si>
    <t xml:space="preserve">Project Name: </t>
  </si>
  <si>
    <t xml:space="preserve">Contractor: </t>
  </si>
  <si>
    <t xml:space="preserve">Date Submitted: </t>
  </si>
  <si>
    <t>Material</t>
  </si>
  <si>
    <t xml:space="preserve">Total Bid </t>
  </si>
  <si>
    <t>Division</t>
  </si>
  <si>
    <t>Description of Work</t>
  </si>
  <si>
    <t>General Requirements</t>
  </si>
  <si>
    <t>Existing Conditions</t>
  </si>
  <si>
    <t>Concrete</t>
  </si>
  <si>
    <t>Thermal and Moisture Protection</t>
  </si>
  <si>
    <t>Openings</t>
  </si>
  <si>
    <t>Finishes</t>
  </si>
  <si>
    <t>Specialties</t>
  </si>
  <si>
    <t>Equipment</t>
  </si>
  <si>
    <t>Fire Suppression</t>
  </si>
  <si>
    <t>Heating, Ventilating, and Air Conditioning (HVAC)</t>
  </si>
  <si>
    <t>Electrical</t>
  </si>
  <si>
    <t>Communications</t>
  </si>
  <si>
    <t>Earthwork</t>
  </si>
  <si>
    <t>Utilities</t>
  </si>
  <si>
    <t>Unit Price per WD's</t>
  </si>
  <si>
    <t>Subcontractor Amount</t>
  </si>
  <si>
    <t>Totals</t>
  </si>
  <si>
    <t xml:space="preserve">Labor </t>
  </si>
  <si>
    <t>Wage Determination Classifications</t>
  </si>
  <si>
    <t>Total Hrs.</t>
  </si>
  <si>
    <t>Hard Costs Subtotal</t>
  </si>
  <si>
    <t>Hard Cost Contingency</t>
  </si>
  <si>
    <t>Payment &amp; Performance Bonds</t>
  </si>
  <si>
    <t xml:space="preserve">Subcontractor Markup </t>
  </si>
  <si>
    <t xml:space="preserve">Subcontractor Total Contract </t>
  </si>
  <si>
    <t>Units</t>
  </si>
  <si>
    <t>Unit of Measure</t>
  </si>
  <si>
    <t>SqFt</t>
  </si>
  <si>
    <t>OH&amp;P</t>
  </si>
  <si>
    <t>Masonry</t>
  </si>
  <si>
    <t>Metals</t>
  </si>
  <si>
    <t>Wood, Plastics, and Composites</t>
  </si>
  <si>
    <t>Furnishings</t>
  </si>
  <si>
    <t>Special Construction</t>
  </si>
  <si>
    <t>Conveying Equipment</t>
  </si>
  <si>
    <t>Mechanical</t>
  </si>
  <si>
    <t>Concrete Reinforcing</t>
  </si>
  <si>
    <t>Mechanical Insulation</t>
  </si>
  <si>
    <t>Electrical Power Generation</t>
  </si>
  <si>
    <t>Integrated Automation</t>
  </si>
  <si>
    <t>Electrical Lighting</t>
  </si>
  <si>
    <t>Communications and Security</t>
  </si>
  <si>
    <t>Electronic Safety and Security</t>
  </si>
  <si>
    <t>Site Improvements</t>
  </si>
  <si>
    <t>Earthwork Methods</t>
  </si>
  <si>
    <t>Exterior Improvements</t>
  </si>
  <si>
    <t>Utilities Methods</t>
  </si>
  <si>
    <t>Transportation</t>
  </si>
  <si>
    <t>Waterway and Marine Construction</t>
  </si>
  <si>
    <t>Waterway and Marine Structures</t>
  </si>
  <si>
    <t>Dredging</t>
  </si>
  <si>
    <t>Construction</t>
  </si>
  <si>
    <t>Process Interconnections</t>
  </si>
  <si>
    <t>Material Processing and Handling Equipment</t>
  </si>
  <si>
    <t>Process Heating, Cooling, and Drying Equipment</t>
  </si>
  <si>
    <t>Process Gas and Liquid Handling, Purification, and Storage Equipment</t>
  </si>
  <si>
    <t>Pollution and Waste Control Equipment</t>
  </si>
  <si>
    <t>Industry-Specific Manufacturing Equipment</t>
  </si>
  <si>
    <t>Water and Wastewater Equipment</t>
  </si>
  <si>
    <t>Electrical Transmission and Distribution</t>
  </si>
  <si>
    <t>Electrical Controls</t>
  </si>
  <si>
    <t>Specialty Construction</t>
  </si>
  <si>
    <t>***Price designations should be consistent with project specificaitons provided in the RFP for Solicitation***</t>
  </si>
  <si>
    <t xml:space="preserve">Subcategories are not required. </t>
  </si>
  <si>
    <t>Subcontractor Contracts</t>
  </si>
  <si>
    <t>Material Costs</t>
  </si>
  <si>
    <t xml:space="preserve">Labor &amp; Wage Derterminations </t>
  </si>
  <si>
    <t xml:space="preserve">Total M&amp;L </t>
  </si>
  <si>
    <t>(E5 + R5)</t>
  </si>
  <si>
    <t>EXAMPLE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</si>
</sst>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[$$-409]* #,##0.00_);_([$$-409]* \(#,##0.00\);_([$$-409]* &quot;-&quot;??_);_(@_)"/>
    <numFmt numFmtId="167" formatCode="0.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0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002060"/>
      <name val="Times New Roman"/>
      <family val="1"/>
    </font>
    <font>
      <i/>
      <sz val="8"/>
      <color rgb="FF002060"/>
      <name val="Times New Roman"/>
      <family val="1"/>
    </font>
    <font>
      <sz val="8"/>
      <name val="Arial"/>
    </font>
    <font>
      <b/>
      <i/>
      <sz val="10"/>
      <name val="Times New Roman"/>
      <family val="1"/>
    </font>
    <font>
      <b/>
      <i/>
      <sz val="11"/>
      <name val="Times New Roman"/>
      <family val="1"/>
    </font>
    <font>
      <b/>
      <i/>
      <sz val="11"/>
      <color rgb="FF002060"/>
      <name val="Times New Roman"/>
      <family val="1"/>
    </font>
    <font>
      <i/>
      <sz val="9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4" fontId="3" fillId="0" borderId="0" xfId="1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top"/>
    </xf>
    <xf numFmtId="44" fontId="5" fillId="0" borderId="0" xfId="1" applyFont="1" applyAlignment="1">
      <alignment horizontal="right"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165" fontId="5" fillId="0" borderId="4" xfId="2" applyNumberFormat="1" applyFont="1" applyBorder="1" applyAlignment="1">
      <alignment horizontal="center" vertical="center"/>
    </xf>
    <xf numFmtId="44" fontId="3" fillId="2" borderId="2" xfId="1" applyFont="1" applyFill="1" applyBorder="1" applyAlignment="1">
      <alignment vertical="center"/>
    </xf>
    <xf numFmtId="9" fontId="3" fillId="0" borderId="0" xfId="3" applyFont="1" applyAlignment="1">
      <alignment vertical="center"/>
    </xf>
    <xf numFmtId="44" fontId="8" fillId="0" borderId="2" xfId="1" applyFont="1" applyBorder="1" applyAlignment="1">
      <alignment vertical="center"/>
    </xf>
    <xf numFmtId="165" fontId="8" fillId="0" borderId="2" xfId="2" applyNumberFormat="1" applyFont="1" applyBorder="1" applyAlignment="1">
      <alignment horizontal="center" vertical="center"/>
    </xf>
    <xf numFmtId="165" fontId="3" fillId="0" borderId="3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Fill="1" applyAlignment="1">
      <alignment vertical="center"/>
    </xf>
    <xf numFmtId="44" fontId="3" fillId="0" borderId="0" xfId="1" applyFont="1" applyBorder="1" applyAlignment="1">
      <alignment vertical="center"/>
    </xf>
    <xf numFmtId="165" fontId="3" fillId="0" borderId="0" xfId="2" applyNumberFormat="1" applyFont="1" applyBorder="1" applyAlignment="1">
      <alignment horizontal="center" vertical="center"/>
    </xf>
    <xf numFmtId="9" fontId="3" fillId="0" borderId="0" xfId="3" applyFont="1" applyBorder="1" applyAlignment="1">
      <alignment vertical="center"/>
    </xf>
    <xf numFmtId="9" fontId="3" fillId="0" borderId="0" xfId="3" quotePrefix="1" applyFont="1" applyAlignment="1">
      <alignment vertical="center"/>
    </xf>
    <xf numFmtId="164" fontId="3" fillId="0" borderId="0" xfId="3" applyNumberFormat="1" applyFont="1" applyAlignment="1">
      <alignment vertical="center"/>
    </xf>
    <xf numFmtId="44" fontId="3" fillId="0" borderId="0" xfId="1" quotePrefix="1" applyFont="1" applyAlignment="1">
      <alignment vertical="center"/>
    </xf>
    <xf numFmtId="165" fontId="3" fillId="0" borderId="0" xfId="2" quotePrefix="1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top" wrapText="1"/>
    </xf>
    <xf numFmtId="166" fontId="8" fillId="0" borderId="2" xfId="1" applyNumberFormat="1" applyFont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3" fillId="0" borderId="0" xfId="1" applyFont="1" applyBorder="1" applyAlignment="1">
      <alignment horizontal="right" vertical="center"/>
    </xf>
    <xf numFmtId="44" fontId="5" fillId="0" borderId="0" xfId="1" applyFont="1" applyFill="1" applyBorder="1" applyAlignment="1">
      <alignment vertical="center"/>
    </xf>
    <xf numFmtId="44" fontId="3" fillId="0" borderId="0" xfId="1" applyFont="1" applyAlignment="1">
      <alignment horizontal="left" vertical="center"/>
    </xf>
    <xf numFmtId="44" fontId="3" fillId="0" borderId="0" xfId="1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4" fontId="8" fillId="0" borderId="2" xfId="1" applyFont="1" applyBorder="1" applyAlignment="1">
      <alignment horizontal="center" vertical="center"/>
    </xf>
    <xf numFmtId="44" fontId="3" fillId="0" borderId="2" xfId="1" applyFont="1" applyFill="1" applyBorder="1" applyAlignment="1">
      <alignment horizontal="left" vertical="center"/>
    </xf>
    <xf numFmtId="10" fontId="3" fillId="0" borderId="2" xfId="3" applyNumberFormat="1" applyFont="1" applyFill="1" applyBorder="1" applyAlignment="1">
      <alignment horizontal="center" vertical="center"/>
    </xf>
    <xf numFmtId="9" fontId="6" fillId="0" borderId="0" xfId="3" applyFont="1" applyAlignment="1">
      <alignment horizontal="center" vertical="center"/>
    </xf>
    <xf numFmtId="44" fontId="3" fillId="0" borderId="3" xfId="1" applyFont="1" applyBorder="1" applyAlignment="1">
      <alignment horizontal="center" vertical="center"/>
    </xf>
    <xf numFmtId="44" fontId="3" fillId="0" borderId="3" xfId="1" applyFont="1" applyFill="1" applyBorder="1" applyAlignment="1">
      <alignment horizontal="center" vertical="center"/>
    </xf>
    <xf numFmtId="165" fontId="8" fillId="0" borderId="2" xfId="2" applyNumberFormat="1" applyFont="1" applyBorder="1" applyAlignment="1">
      <alignment vertical="center"/>
    </xf>
    <xf numFmtId="165" fontId="3" fillId="0" borderId="3" xfId="2" applyNumberFormat="1" applyFont="1" applyBorder="1" applyAlignment="1">
      <alignment vertical="center"/>
    </xf>
    <xf numFmtId="167" fontId="3" fillId="0" borderId="0" xfId="3" applyNumberFormat="1" applyFont="1" applyAlignment="1">
      <alignment vertical="center"/>
    </xf>
    <xf numFmtId="167" fontId="3" fillId="0" borderId="0" xfId="0" applyNumberFormat="1" applyFont="1" applyAlignment="1">
      <alignment vertical="center"/>
    </xf>
    <xf numFmtId="44" fontId="5" fillId="0" borderId="0" xfId="0" applyNumberFormat="1" applyFont="1" applyAlignment="1">
      <alignment horizontal="left" vertical="center"/>
    </xf>
    <xf numFmtId="44" fontId="5" fillId="3" borderId="5" xfId="1" applyFont="1" applyFill="1" applyBorder="1" applyAlignment="1">
      <alignment vertical="center"/>
    </xf>
    <xf numFmtId="44" fontId="5" fillId="3" borderId="5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49" fontId="5" fillId="0" borderId="4" xfId="0" applyNumberFormat="1" applyFont="1" applyBorder="1" applyAlignment="1">
      <alignment horizontal="center" vertical="center"/>
    </xf>
    <xf numFmtId="1" fontId="3" fillId="0" borderId="2" xfId="0" quotePrefix="1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4" fontId="5" fillId="0" borderId="0" xfId="1" applyFont="1" applyBorder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3" fillId="4" borderId="2" xfId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4" fontId="3" fillId="0" borderId="0" xfId="1" applyFont="1" applyFill="1" applyBorder="1" applyAlignment="1">
      <alignment vertical="center"/>
    </xf>
    <xf numFmtId="44" fontId="6" fillId="5" borderId="0" xfId="1" applyFont="1" applyFill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 wrapText="1"/>
    </xf>
    <xf numFmtId="44" fontId="3" fillId="5" borderId="2" xfId="1" applyFont="1" applyFill="1" applyBorder="1" applyAlignment="1">
      <alignment horizontal="left" vertical="center"/>
    </xf>
    <xf numFmtId="49" fontId="11" fillId="0" borderId="0" xfId="0" applyNumberFormat="1" applyFont="1" applyAlignment="1">
      <alignment horizontal="left" vertical="top" wrapText="1"/>
    </xf>
    <xf numFmtId="49" fontId="12" fillId="0" borderId="0" xfId="0" applyNumberFormat="1" applyFont="1" applyAlignment="1">
      <alignment horizontal="left" vertical="top" wrapText="1"/>
    </xf>
    <xf numFmtId="44" fontId="5" fillId="0" borderId="4" xfId="1" applyFont="1" applyFill="1" applyBorder="1" applyAlignment="1">
      <alignment horizontal="center" vertical="center" wrapText="1"/>
    </xf>
    <xf numFmtId="165" fontId="5" fillId="0" borderId="4" xfId="2" applyNumberFormat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44" fontId="3" fillId="0" borderId="0" xfId="0" applyNumberFormat="1" applyFont="1" applyAlignment="1">
      <alignment vertical="center"/>
    </xf>
    <xf numFmtId="0" fontId="13" fillId="0" borderId="0" xfId="0" applyFont="1" applyAlignment="1">
      <alignment horizontal="center" vertical="center"/>
    </xf>
    <xf numFmtId="10" fontId="3" fillId="0" borderId="0" xfId="1" applyNumberFormat="1" applyFont="1" applyAlignment="1">
      <alignment horizontal="left" vertical="center"/>
    </xf>
    <xf numFmtId="165" fontId="5" fillId="0" borderId="0" xfId="2" applyNumberFormat="1" applyFont="1" applyBorder="1" applyAlignment="1">
      <alignment horizontal="left" vertical="center"/>
    </xf>
    <xf numFmtId="9" fontId="3" fillId="0" borderId="2" xfId="3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85"/>
  <sheetViews>
    <sheetView tabSelected="1" zoomScale="85" zoomScaleNormal="85" workbookViewId="0">
      <selection activeCell="V22" sqref="V21:V22"/>
    </sheetView>
  </sheetViews>
  <sheetFormatPr defaultColWidth="9.140625" defaultRowHeight="12.75" x14ac:dyDescent="0.2"/>
  <cols>
    <col min="1" max="1" width="8" style="18" customWidth="1"/>
    <col min="2" max="2" width="52.5703125" style="52" customWidth="1"/>
    <col min="3" max="3" width="15.85546875" style="5" customWidth="1"/>
    <col min="4" max="4" width="11.7109375" style="5" customWidth="1"/>
    <col min="5" max="5" width="20.140625" style="5" customWidth="1"/>
    <col min="6" max="6" width="1" style="5" customWidth="1"/>
    <col min="7" max="7" width="20.7109375" style="5" customWidth="1"/>
    <col min="8" max="8" width="13.42578125" style="5" customWidth="1"/>
    <col min="9" max="9" width="10.42578125" style="3" customWidth="1"/>
    <col min="10" max="10" width="16.140625" style="5" customWidth="1"/>
    <col min="11" max="11" width="1.42578125" style="3" customWidth="1"/>
    <col min="12" max="12" width="11.5703125" style="3" customWidth="1"/>
    <col min="13" max="13" width="9.85546875" style="3" customWidth="1"/>
    <col min="14" max="14" width="13" style="4" customWidth="1"/>
    <col min="15" max="15" width="13.7109375" style="3" customWidth="1"/>
    <col min="16" max="16" width="10.140625" style="3" customWidth="1"/>
    <col min="17" max="17" width="7.42578125" style="3" customWidth="1"/>
    <col min="18" max="18" width="14.85546875" style="5" customWidth="1"/>
    <col min="19" max="19" width="14" style="18" customWidth="1"/>
    <col min="20" max="16384" width="9.140625" style="5"/>
  </cols>
  <sheetData>
    <row r="2" spans="1:19" ht="18.75" x14ac:dyDescent="0.2">
      <c r="A2" s="6" t="s">
        <v>2</v>
      </c>
      <c r="B2" s="6"/>
      <c r="C2" s="6"/>
      <c r="D2" s="6"/>
      <c r="E2" s="6"/>
      <c r="F2" s="6"/>
      <c r="G2" s="6"/>
      <c r="H2" s="6"/>
      <c r="J2" s="6"/>
    </row>
    <row r="3" spans="1:19" ht="18.75" x14ac:dyDescent="0.2">
      <c r="A3" s="6" t="s">
        <v>3</v>
      </c>
      <c r="B3" s="6"/>
      <c r="C3" s="6"/>
      <c r="D3" s="6"/>
      <c r="E3" s="6"/>
      <c r="F3" s="6"/>
      <c r="G3" s="6"/>
      <c r="H3" s="6"/>
      <c r="J3" s="6"/>
    </row>
    <row r="4" spans="1:19" ht="18" customHeight="1" x14ac:dyDescent="0.2">
      <c r="A4" s="27" t="s">
        <v>4</v>
      </c>
      <c r="B4" s="27"/>
      <c r="C4" s="80" t="s">
        <v>73</v>
      </c>
      <c r="D4" s="80"/>
      <c r="E4" s="80"/>
      <c r="F4" s="67"/>
      <c r="G4" s="80" t="s">
        <v>74</v>
      </c>
      <c r="H4" s="80"/>
      <c r="I4" s="80"/>
      <c r="J4" s="80"/>
      <c r="K4" s="68"/>
      <c r="L4" s="81" t="s">
        <v>75</v>
      </c>
      <c r="M4" s="81"/>
      <c r="N4" s="81"/>
      <c r="O4" s="81"/>
      <c r="P4" s="81"/>
      <c r="Q4" s="81"/>
    </row>
    <row r="5" spans="1:19" s="10" customFormat="1" x14ac:dyDescent="0.2">
      <c r="A5" s="56"/>
      <c r="B5" s="9" t="s">
        <v>25</v>
      </c>
      <c r="C5" s="35">
        <f>SUM(C7:C56)</f>
        <v>150</v>
      </c>
      <c r="D5" s="41">
        <f>SUM(D7:D56)</f>
        <v>0.02</v>
      </c>
      <c r="E5" s="35">
        <f>SUM(E7:E56)</f>
        <v>153</v>
      </c>
      <c r="F5" s="64"/>
      <c r="G5" s="35">
        <f>SUM(G7:G56)</f>
        <v>2</v>
      </c>
      <c r="H5" s="35"/>
      <c r="I5" s="35"/>
      <c r="J5" s="35"/>
      <c r="K5" s="35">
        <f>SUM(K7:K56)</f>
        <v>0</v>
      </c>
      <c r="L5" s="35">
        <f>SUM(L7:L56)</f>
        <v>60</v>
      </c>
      <c r="M5" s="35"/>
      <c r="N5" s="35"/>
      <c r="O5" s="35"/>
      <c r="P5" s="35"/>
      <c r="Q5" s="35"/>
      <c r="R5" s="35">
        <f>SUM(R7:R56)</f>
        <v>62</v>
      </c>
      <c r="S5" s="18"/>
    </row>
    <row r="6" spans="1:19" s="8" customFormat="1" ht="26.25" thickBot="1" x14ac:dyDescent="0.25">
      <c r="A6" s="53" t="s">
        <v>7</v>
      </c>
      <c r="B6" s="11" t="s">
        <v>8</v>
      </c>
      <c r="C6" s="62" t="s">
        <v>24</v>
      </c>
      <c r="D6" s="62" t="s">
        <v>32</v>
      </c>
      <c r="E6" s="61" t="s">
        <v>33</v>
      </c>
      <c r="F6" s="65"/>
      <c r="G6" s="71" t="s">
        <v>5</v>
      </c>
      <c r="H6" s="69" t="s">
        <v>35</v>
      </c>
      <c r="I6" s="70" t="s">
        <v>34</v>
      </c>
      <c r="J6" s="71" t="s">
        <v>0</v>
      </c>
      <c r="K6" s="12"/>
      <c r="L6" s="71" t="s">
        <v>26</v>
      </c>
      <c r="M6" s="70" t="s">
        <v>28</v>
      </c>
      <c r="N6" s="69" t="s">
        <v>23</v>
      </c>
      <c r="O6" s="78" t="s">
        <v>27</v>
      </c>
      <c r="P6" s="78"/>
      <c r="Q6" s="78"/>
      <c r="R6" s="37" t="s">
        <v>76</v>
      </c>
      <c r="S6" s="18"/>
    </row>
    <row r="7" spans="1:19" x14ac:dyDescent="0.2">
      <c r="A7" s="54">
        <v>1</v>
      </c>
      <c r="B7" s="1" t="s">
        <v>9</v>
      </c>
      <c r="C7" s="39">
        <v>150</v>
      </c>
      <c r="D7" s="40">
        <v>0.02</v>
      </c>
      <c r="E7" s="60">
        <f t="shared" ref="E7:E56" si="0">SUM(C7*D7)+C7</f>
        <v>153</v>
      </c>
      <c r="F7" s="66"/>
      <c r="G7" s="15">
        <f>I7*J7</f>
        <v>2</v>
      </c>
      <c r="H7" s="38" t="s">
        <v>36</v>
      </c>
      <c r="I7" s="44">
        <v>1</v>
      </c>
      <c r="J7" s="28">
        <v>2</v>
      </c>
      <c r="K7" s="16"/>
      <c r="L7" s="15">
        <f>M7*N7</f>
        <v>60</v>
      </c>
      <c r="M7" s="16">
        <v>3</v>
      </c>
      <c r="N7" s="15">
        <v>20</v>
      </c>
      <c r="O7" s="76"/>
      <c r="P7" s="76"/>
      <c r="Q7" s="76"/>
      <c r="R7" s="13">
        <f>G7+L7</f>
        <v>62</v>
      </c>
      <c r="S7" s="18" t="s">
        <v>78</v>
      </c>
    </row>
    <row r="8" spans="1:19" x14ac:dyDescent="0.2">
      <c r="A8" s="54">
        <v>2</v>
      </c>
      <c r="B8" s="1" t="s">
        <v>10</v>
      </c>
      <c r="C8" s="39"/>
      <c r="D8" s="40"/>
      <c r="E8" s="60">
        <f t="shared" si="0"/>
        <v>0</v>
      </c>
      <c r="F8" s="66"/>
      <c r="G8" s="15"/>
      <c r="H8" s="38"/>
      <c r="I8" s="44"/>
      <c r="J8" s="28"/>
      <c r="K8" s="16"/>
      <c r="L8" s="15"/>
      <c r="M8" s="16"/>
      <c r="N8" s="15"/>
      <c r="O8" s="76"/>
      <c r="P8" s="76"/>
      <c r="Q8" s="76"/>
      <c r="R8" s="13"/>
    </row>
    <row r="9" spans="1:19" x14ac:dyDescent="0.2">
      <c r="A9" s="54">
        <v>3</v>
      </c>
      <c r="B9" s="1" t="s">
        <v>11</v>
      </c>
      <c r="C9" s="39"/>
      <c r="D9" s="40"/>
      <c r="E9" s="60">
        <f t="shared" si="0"/>
        <v>0</v>
      </c>
      <c r="F9" s="66"/>
      <c r="G9" s="15"/>
      <c r="H9" s="38"/>
      <c r="I9" s="44"/>
      <c r="J9" s="28"/>
      <c r="K9" s="16"/>
      <c r="L9" s="15"/>
      <c r="M9" s="16"/>
      <c r="N9" s="15"/>
      <c r="O9" s="76"/>
      <c r="P9" s="76"/>
      <c r="Q9" s="76"/>
      <c r="R9" s="13"/>
    </row>
    <row r="10" spans="1:19" x14ac:dyDescent="0.2">
      <c r="A10" s="54">
        <v>4</v>
      </c>
      <c r="B10" s="1" t="s">
        <v>38</v>
      </c>
      <c r="C10" s="39"/>
      <c r="D10" s="40"/>
      <c r="E10" s="60">
        <f t="shared" si="0"/>
        <v>0</v>
      </c>
      <c r="F10" s="66"/>
      <c r="G10" s="15"/>
      <c r="H10" s="38"/>
      <c r="I10" s="44"/>
      <c r="J10" s="28"/>
      <c r="K10" s="16"/>
      <c r="L10" s="15"/>
      <c r="M10" s="16"/>
      <c r="N10" s="15"/>
      <c r="O10" s="76"/>
      <c r="P10" s="76"/>
      <c r="Q10" s="76"/>
      <c r="R10" s="13"/>
    </row>
    <row r="11" spans="1:19" x14ac:dyDescent="0.2">
      <c r="A11" s="54">
        <v>5</v>
      </c>
      <c r="B11" s="1" t="s">
        <v>39</v>
      </c>
      <c r="C11" s="39"/>
      <c r="D11" s="40"/>
      <c r="E11" s="60">
        <f t="shared" si="0"/>
        <v>0</v>
      </c>
      <c r="F11" s="66"/>
      <c r="G11" s="15"/>
      <c r="H11" s="38"/>
      <c r="I11" s="44"/>
      <c r="J11" s="28"/>
      <c r="K11" s="16"/>
      <c r="L11" s="15"/>
      <c r="M11" s="16"/>
      <c r="N11" s="15"/>
      <c r="O11" s="76"/>
      <c r="P11" s="76"/>
      <c r="Q11" s="76"/>
      <c r="R11" s="13"/>
    </row>
    <row r="12" spans="1:19" x14ac:dyDescent="0.2">
      <c r="A12" s="54">
        <v>6</v>
      </c>
      <c r="B12" s="1" t="s">
        <v>40</v>
      </c>
      <c r="C12" s="39"/>
      <c r="D12" s="40"/>
      <c r="E12" s="60">
        <f t="shared" si="0"/>
        <v>0</v>
      </c>
      <c r="F12" s="66"/>
      <c r="G12" s="15"/>
      <c r="H12" s="38"/>
      <c r="I12" s="44"/>
      <c r="J12" s="28"/>
      <c r="K12" s="16"/>
      <c r="L12" s="15"/>
      <c r="M12" s="16"/>
      <c r="N12" s="15"/>
      <c r="O12" s="76"/>
      <c r="P12" s="76"/>
      <c r="Q12" s="76"/>
      <c r="R12" s="13"/>
    </row>
    <row r="13" spans="1:19" x14ac:dyDescent="0.2">
      <c r="A13" s="54">
        <v>7</v>
      </c>
      <c r="B13" s="1" t="s">
        <v>12</v>
      </c>
      <c r="C13" s="39"/>
      <c r="D13" s="40"/>
      <c r="E13" s="60">
        <f t="shared" si="0"/>
        <v>0</v>
      </c>
      <c r="F13" s="66"/>
      <c r="G13" s="15"/>
      <c r="H13" s="38"/>
      <c r="I13" s="44"/>
      <c r="J13" s="28"/>
      <c r="K13" s="16"/>
      <c r="L13" s="15"/>
      <c r="M13" s="16"/>
      <c r="N13" s="15"/>
      <c r="O13" s="76"/>
      <c r="P13" s="76"/>
      <c r="Q13" s="76"/>
      <c r="R13" s="13"/>
    </row>
    <row r="14" spans="1:19" x14ac:dyDescent="0.2">
      <c r="A14" s="54">
        <v>8</v>
      </c>
      <c r="B14" s="1" t="s">
        <v>13</v>
      </c>
      <c r="C14" s="39"/>
      <c r="D14" s="40"/>
      <c r="E14" s="60">
        <f t="shared" si="0"/>
        <v>0</v>
      </c>
      <c r="F14" s="66"/>
      <c r="G14" s="15"/>
      <c r="H14" s="38"/>
      <c r="I14" s="44"/>
      <c r="J14" s="28"/>
      <c r="K14" s="16"/>
      <c r="L14" s="15"/>
      <c r="M14" s="16"/>
      <c r="N14" s="15"/>
      <c r="O14" s="76"/>
      <c r="P14" s="76"/>
      <c r="Q14" s="76"/>
      <c r="R14" s="13"/>
    </row>
    <row r="15" spans="1:19" x14ac:dyDescent="0.2">
      <c r="A15" s="54">
        <v>9</v>
      </c>
      <c r="B15" s="1" t="s">
        <v>14</v>
      </c>
      <c r="C15" s="39"/>
      <c r="D15" s="40"/>
      <c r="E15" s="60">
        <f t="shared" si="0"/>
        <v>0</v>
      </c>
      <c r="F15" s="66"/>
      <c r="G15" s="15"/>
      <c r="H15" s="38"/>
      <c r="I15" s="44"/>
      <c r="J15" s="28"/>
      <c r="K15" s="16"/>
      <c r="L15" s="15"/>
      <c r="M15" s="16"/>
      <c r="N15" s="15"/>
      <c r="O15" s="76"/>
      <c r="P15" s="76"/>
      <c r="Q15" s="76"/>
      <c r="R15" s="13"/>
    </row>
    <row r="16" spans="1:19" x14ac:dyDescent="0.2">
      <c r="A16" s="54">
        <v>10</v>
      </c>
      <c r="B16" s="1" t="s">
        <v>15</v>
      </c>
      <c r="C16" s="39"/>
      <c r="D16" s="40"/>
      <c r="E16" s="60">
        <f t="shared" si="0"/>
        <v>0</v>
      </c>
      <c r="F16" s="66"/>
      <c r="G16" s="15"/>
      <c r="H16" s="38"/>
      <c r="I16" s="44"/>
      <c r="J16" s="28"/>
      <c r="K16" s="16"/>
      <c r="L16" s="15"/>
      <c r="M16" s="16"/>
      <c r="N16" s="15"/>
      <c r="O16" s="76"/>
      <c r="P16" s="76"/>
      <c r="Q16" s="76"/>
      <c r="R16" s="13"/>
    </row>
    <row r="17" spans="1:18" x14ac:dyDescent="0.2">
      <c r="A17" s="54">
        <v>11</v>
      </c>
      <c r="B17" s="1" t="s">
        <v>16</v>
      </c>
      <c r="C17" s="39"/>
      <c r="D17" s="40"/>
      <c r="E17" s="60">
        <f t="shared" si="0"/>
        <v>0</v>
      </c>
      <c r="F17" s="66"/>
      <c r="G17" s="15"/>
      <c r="H17" s="38"/>
      <c r="I17" s="44"/>
      <c r="J17" s="28"/>
      <c r="K17" s="16"/>
      <c r="L17" s="15"/>
      <c r="M17" s="16"/>
      <c r="N17" s="15"/>
      <c r="O17" s="76"/>
      <c r="P17" s="76"/>
      <c r="Q17" s="76"/>
      <c r="R17" s="13"/>
    </row>
    <row r="18" spans="1:18" x14ac:dyDescent="0.2">
      <c r="A18" s="54">
        <v>12</v>
      </c>
      <c r="B18" s="1" t="s">
        <v>41</v>
      </c>
      <c r="C18" s="39"/>
      <c r="D18" s="40"/>
      <c r="E18" s="60">
        <f t="shared" si="0"/>
        <v>0</v>
      </c>
      <c r="F18" s="66"/>
      <c r="G18" s="15"/>
      <c r="H18" s="38"/>
      <c r="I18" s="44"/>
      <c r="J18" s="28"/>
      <c r="K18" s="16"/>
      <c r="L18" s="15"/>
      <c r="M18" s="16"/>
      <c r="N18" s="15"/>
      <c r="O18" s="76"/>
      <c r="P18" s="76"/>
      <c r="Q18" s="76"/>
      <c r="R18" s="13"/>
    </row>
    <row r="19" spans="1:18" x14ac:dyDescent="0.2">
      <c r="A19" s="54">
        <v>13</v>
      </c>
      <c r="B19" s="1" t="s">
        <v>42</v>
      </c>
      <c r="C19" s="39"/>
      <c r="D19" s="40"/>
      <c r="E19" s="60">
        <f t="shared" si="0"/>
        <v>0</v>
      </c>
      <c r="F19" s="66"/>
      <c r="G19" s="15"/>
      <c r="H19" s="38"/>
      <c r="I19" s="44"/>
      <c r="J19" s="28"/>
      <c r="K19" s="16"/>
      <c r="L19" s="15"/>
      <c r="M19" s="16"/>
      <c r="N19" s="15"/>
      <c r="O19" s="76"/>
      <c r="P19" s="76"/>
      <c r="Q19" s="76"/>
      <c r="R19" s="13"/>
    </row>
    <row r="20" spans="1:18" x14ac:dyDescent="0.2">
      <c r="A20" s="54">
        <v>14</v>
      </c>
      <c r="B20" s="1" t="s">
        <v>43</v>
      </c>
      <c r="C20" s="39"/>
      <c r="D20" s="40"/>
      <c r="E20" s="60">
        <f t="shared" si="0"/>
        <v>0</v>
      </c>
      <c r="F20" s="66"/>
      <c r="G20" s="15"/>
      <c r="H20" s="38"/>
      <c r="I20" s="44"/>
      <c r="J20" s="28"/>
      <c r="K20" s="16"/>
      <c r="L20" s="15"/>
      <c r="M20" s="16"/>
      <c r="N20" s="15"/>
      <c r="O20" s="76"/>
      <c r="P20" s="76"/>
      <c r="Q20" s="76"/>
      <c r="R20" s="13"/>
    </row>
    <row r="21" spans="1:18" x14ac:dyDescent="0.2">
      <c r="A21" s="54">
        <v>15</v>
      </c>
      <c r="B21" s="1" t="s">
        <v>44</v>
      </c>
      <c r="C21" s="39"/>
      <c r="D21" s="40"/>
      <c r="E21" s="60">
        <f t="shared" si="0"/>
        <v>0</v>
      </c>
      <c r="F21" s="66"/>
      <c r="G21" s="15"/>
      <c r="H21" s="38"/>
      <c r="I21" s="44"/>
      <c r="J21" s="28"/>
      <c r="K21" s="16"/>
      <c r="L21" s="15"/>
      <c r="M21" s="16"/>
      <c r="N21" s="15"/>
      <c r="O21" s="76"/>
      <c r="P21" s="76"/>
      <c r="Q21" s="76"/>
      <c r="R21" s="13"/>
    </row>
    <row r="22" spans="1:18" x14ac:dyDescent="0.2">
      <c r="A22" s="54">
        <v>16</v>
      </c>
      <c r="B22" s="1" t="s">
        <v>19</v>
      </c>
      <c r="C22" s="39"/>
      <c r="D22" s="40"/>
      <c r="E22" s="60">
        <f t="shared" si="0"/>
        <v>0</v>
      </c>
      <c r="F22" s="66"/>
      <c r="G22" s="15"/>
      <c r="H22" s="38"/>
      <c r="I22" s="44"/>
      <c r="J22" s="28"/>
      <c r="K22" s="16"/>
      <c r="L22" s="15"/>
      <c r="M22" s="16"/>
      <c r="N22" s="15"/>
      <c r="O22" s="76"/>
      <c r="P22" s="76"/>
      <c r="Q22" s="76"/>
      <c r="R22" s="13"/>
    </row>
    <row r="23" spans="1:18" x14ac:dyDescent="0.2">
      <c r="A23" s="54">
        <v>17</v>
      </c>
      <c r="B23" s="1" t="s">
        <v>20</v>
      </c>
      <c r="C23" s="39"/>
      <c r="D23" s="40"/>
      <c r="E23" s="60">
        <f t="shared" si="0"/>
        <v>0</v>
      </c>
      <c r="F23" s="66"/>
      <c r="G23" s="15"/>
      <c r="H23" s="38"/>
      <c r="I23" s="44"/>
      <c r="J23" s="28"/>
      <c r="K23" s="16"/>
      <c r="L23" s="15"/>
      <c r="M23" s="16"/>
      <c r="N23" s="15"/>
      <c r="O23" s="76"/>
      <c r="P23" s="76"/>
      <c r="Q23" s="76"/>
      <c r="R23" s="13"/>
    </row>
    <row r="24" spans="1:18" x14ac:dyDescent="0.2">
      <c r="A24" s="54">
        <v>18</v>
      </c>
      <c r="B24" s="1" t="s">
        <v>21</v>
      </c>
      <c r="C24" s="39"/>
      <c r="D24" s="40"/>
      <c r="E24" s="60">
        <f t="shared" si="0"/>
        <v>0</v>
      </c>
      <c r="F24" s="66"/>
      <c r="G24" s="15"/>
      <c r="H24" s="38"/>
      <c r="I24" s="44"/>
      <c r="J24" s="28"/>
      <c r="K24" s="16"/>
      <c r="L24" s="15"/>
      <c r="M24" s="16"/>
      <c r="N24" s="15"/>
      <c r="O24" s="76"/>
      <c r="P24" s="76"/>
      <c r="Q24" s="76"/>
      <c r="R24" s="13"/>
    </row>
    <row r="25" spans="1:18" x14ac:dyDescent="0.2">
      <c r="A25" s="54">
        <v>19</v>
      </c>
      <c r="B25" s="1" t="s">
        <v>45</v>
      </c>
      <c r="C25" s="39"/>
      <c r="D25" s="40"/>
      <c r="E25" s="60">
        <f t="shared" si="0"/>
        <v>0</v>
      </c>
      <c r="F25" s="66"/>
      <c r="G25" s="15"/>
      <c r="H25" s="38"/>
      <c r="I25" s="44"/>
      <c r="J25" s="28"/>
      <c r="K25" s="16"/>
      <c r="L25" s="15"/>
      <c r="M25" s="16"/>
      <c r="N25" s="15"/>
      <c r="O25" s="76"/>
      <c r="P25" s="76"/>
      <c r="Q25" s="76"/>
      <c r="R25" s="13"/>
    </row>
    <row r="26" spans="1:18" x14ac:dyDescent="0.2">
      <c r="A26" s="54">
        <v>20</v>
      </c>
      <c r="B26" s="1" t="s">
        <v>46</v>
      </c>
      <c r="C26" s="39"/>
      <c r="D26" s="40"/>
      <c r="E26" s="60">
        <f t="shared" si="0"/>
        <v>0</v>
      </c>
      <c r="F26" s="66"/>
      <c r="G26" s="15"/>
      <c r="H26" s="38"/>
      <c r="I26" s="44"/>
      <c r="J26" s="28"/>
      <c r="K26" s="16"/>
      <c r="L26" s="15"/>
      <c r="M26" s="16"/>
      <c r="N26" s="15"/>
      <c r="O26" s="76"/>
      <c r="P26" s="76"/>
      <c r="Q26" s="76"/>
      <c r="R26" s="13"/>
    </row>
    <row r="27" spans="1:18" x14ac:dyDescent="0.2">
      <c r="A27" s="54">
        <v>21</v>
      </c>
      <c r="B27" s="1" t="s">
        <v>17</v>
      </c>
      <c r="C27" s="39"/>
      <c r="D27" s="40"/>
      <c r="E27" s="60">
        <f t="shared" si="0"/>
        <v>0</v>
      </c>
      <c r="F27" s="66"/>
      <c r="G27" s="15"/>
      <c r="H27" s="38"/>
      <c r="I27" s="44"/>
      <c r="J27" s="28"/>
      <c r="K27" s="16"/>
      <c r="L27" s="15"/>
      <c r="M27" s="16"/>
      <c r="N27" s="15"/>
      <c r="O27" s="76"/>
      <c r="P27" s="76"/>
      <c r="Q27" s="76"/>
      <c r="R27" s="13"/>
    </row>
    <row r="28" spans="1:18" x14ac:dyDescent="0.2">
      <c r="A28" s="54">
        <v>22</v>
      </c>
      <c r="B28" s="1" t="s">
        <v>1</v>
      </c>
      <c r="C28" s="39"/>
      <c r="D28" s="40"/>
      <c r="E28" s="60">
        <f t="shared" si="0"/>
        <v>0</v>
      </c>
      <c r="F28" s="66"/>
      <c r="G28" s="15"/>
      <c r="H28" s="38"/>
      <c r="I28" s="44"/>
      <c r="J28" s="28"/>
      <c r="K28" s="16"/>
      <c r="L28" s="15"/>
      <c r="M28" s="16"/>
      <c r="N28" s="15"/>
      <c r="O28" s="76"/>
      <c r="P28" s="76"/>
      <c r="Q28" s="76"/>
      <c r="R28" s="13"/>
    </row>
    <row r="29" spans="1:18" x14ac:dyDescent="0.2">
      <c r="A29" s="54">
        <v>23</v>
      </c>
      <c r="B29" s="1" t="s">
        <v>18</v>
      </c>
      <c r="C29" s="39"/>
      <c r="D29" s="40"/>
      <c r="E29" s="60">
        <f t="shared" si="0"/>
        <v>0</v>
      </c>
      <c r="F29" s="66"/>
      <c r="G29" s="15"/>
      <c r="H29" s="38"/>
      <c r="I29" s="44"/>
      <c r="J29" s="28"/>
      <c r="K29" s="16"/>
      <c r="L29" s="15"/>
      <c r="M29" s="16"/>
      <c r="N29" s="15"/>
      <c r="O29" s="76"/>
      <c r="P29" s="76"/>
      <c r="Q29" s="76"/>
      <c r="R29" s="13"/>
    </row>
    <row r="30" spans="1:18" x14ac:dyDescent="0.2">
      <c r="A30" s="54">
        <v>24</v>
      </c>
      <c r="B30" s="1" t="s">
        <v>47</v>
      </c>
      <c r="C30" s="39"/>
      <c r="D30" s="40"/>
      <c r="E30" s="60">
        <f t="shared" si="0"/>
        <v>0</v>
      </c>
      <c r="F30" s="66"/>
      <c r="G30" s="15"/>
      <c r="H30" s="38"/>
      <c r="I30" s="44"/>
      <c r="J30" s="28"/>
      <c r="K30" s="16"/>
      <c r="L30" s="15"/>
      <c r="M30" s="16"/>
      <c r="N30" s="15"/>
      <c r="O30" s="76"/>
      <c r="P30" s="76"/>
      <c r="Q30" s="76"/>
      <c r="R30" s="13"/>
    </row>
    <row r="31" spans="1:18" x14ac:dyDescent="0.2">
      <c r="A31" s="54">
        <v>25</v>
      </c>
      <c r="B31" s="1" t="s">
        <v>48</v>
      </c>
      <c r="C31" s="39"/>
      <c r="D31" s="40"/>
      <c r="E31" s="60">
        <f t="shared" si="0"/>
        <v>0</v>
      </c>
      <c r="F31" s="66"/>
      <c r="G31" s="15"/>
      <c r="H31" s="38"/>
      <c r="I31" s="44"/>
      <c r="J31" s="28"/>
      <c r="K31" s="16"/>
      <c r="L31" s="15"/>
      <c r="M31" s="16"/>
      <c r="N31" s="15"/>
      <c r="O31" s="76"/>
      <c r="P31" s="76"/>
      <c r="Q31" s="76"/>
      <c r="R31" s="13"/>
    </row>
    <row r="32" spans="1:18" x14ac:dyDescent="0.2">
      <c r="A32" s="54">
        <v>26</v>
      </c>
      <c r="B32" s="1" t="s">
        <v>49</v>
      </c>
      <c r="C32" s="39"/>
      <c r="D32" s="40"/>
      <c r="E32" s="60">
        <f t="shared" si="0"/>
        <v>0</v>
      </c>
      <c r="F32" s="66"/>
      <c r="G32" s="15"/>
      <c r="H32" s="38"/>
      <c r="I32" s="44"/>
      <c r="J32" s="28"/>
      <c r="K32" s="16"/>
      <c r="L32" s="15"/>
      <c r="M32" s="16"/>
      <c r="N32" s="15"/>
      <c r="O32" s="76"/>
      <c r="P32" s="76"/>
      <c r="Q32" s="76"/>
      <c r="R32" s="13"/>
    </row>
    <row r="33" spans="1:18" x14ac:dyDescent="0.2">
      <c r="A33" s="54">
        <v>27</v>
      </c>
      <c r="B33" s="1" t="s">
        <v>50</v>
      </c>
      <c r="C33" s="39"/>
      <c r="D33" s="40"/>
      <c r="E33" s="60">
        <f t="shared" si="0"/>
        <v>0</v>
      </c>
      <c r="F33" s="66"/>
      <c r="G33" s="15"/>
      <c r="H33" s="38"/>
      <c r="I33" s="44"/>
      <c r="J33" s="28"/>
      <c r="K33" s="16"/>
      <c r="L33" s="15"/>
      <c r="M33" s="16"/>
      <c r="N33" s="15"/>
      <c r="O33" s="76"/>
      <c r="P33" s="76"/>
      <c r="Q33" s="76"/>
      <c r="R33" s="13"/>
    </row>
    <row r="34" spans="1:18" x14ac:dyDescent="0.2">
      <c r="A34" s="54">
        <v>28</v>
      </c>
      <c r="B34" s="1" t="s">
        <v>51</v>
      </c>
      <c r="C34" s="39"/>
      <c r="D34" s="40"/>
      <c r="E34" s="60">
        <f t="shared" si="0"/>
        <v>0</v>
      </c>
      <c r="F34" s="66"/>
      <c r="G34" s="15"/>
      <c r="H34" s="38"/>
      <c r="I34" s="44"/>
      <c r="J34" s="28"/>
      <c r="K34" s="16"/>
      <c r="L34" s="15"/>
      <c r="M34" s="16"/>
      <c r="N34" s="15"/>
      <c r="O34" s="76"/>
      <c r="P34" s="76"/>
      <c r="Q34" s="76"/>
      <c r="R34" s="13"/>
    </row>
    <row r="35" spans="1:18" x14ac:dyDescent="0.2">
      <c r="A35" s="54">
        <v>29</v>
      </c>
      <c r="B35" s="1" t="s">
        <v>52</v>
      </c>
      <c r="C35" s="39"/>
      <c r="D35" s="40"/>
      <c r="E35" s="60">
        <f t="shared" si="0"/>
        <v>0</v>
      </c>
      <c r="F35" s="66"/>
      <c r="G35" s="15"/>
      <c r="H35" s="38"/>
      <c r="I35" s="44"/>
      <c r="J35" s="28"/>
      <c r="K35" s="16"/>
      <c r="L35" s="15"/>
      <c r="M35" s="16"/>
      <c r="N35" s="15"/>
      <c r="O35" s="76"/>
      <c r="P35" s="76"/>
      <c r="Q35" s="76"/>
      <c r="R35" s="13"/>
    </row>
    <row r="36" spans="1:18" x14ac:dyDescent="0.2">
      <c r="A36" s="54">
        <v>30</v>
      </c>
      <c r="B36" s="1" t="s">
        <v>22</v>
      </c>
      <c r="C36" s="39"/>
      <c r="D36" s="40"/>
      <c r="E36" s="60">
        <f t="shared" si="0"/>
        <v>0</v>
      </c>
      <c r="F36" s="66"/>
      <c r="G36" s="15"/>
      <c r="H36" s="38"/>
      <c r="I36" s="44"/>
      <c r="J36" s="28"/>
      <c r="K36" s="16"/>
      <c r="L36" s="15"/>
      <c r="M36" s="16"/>
      <c r="N36" s="15"/>
      <c r="O36" s="76"/>
      <c r="P36" s="76"/>
      <c r="Q36" s="76"/>
      <c r="R36" s="13"/>
    </row>
    <row r="37" spans="1:18" x14ac:dyDescent="0.2">
      <c r="A37" s="54">
        <v>31</v>
      </c>
      <c r="B37" s="1" t="s">
        <v>53</v>
      </c>
      <c r="C37" s="39"/>
      <c r="D37" s="40"/>
      <c r="E37" s="60">
        <f t="shared" si="0"/>
        <v>0</v>
      </c>
      <c r="F37" s="66"/>
      <c r="G37" s="15"/>
      <c r="H37" s="38"/>
      <c r="I37" s="44"/>
      <c r="J37" s="28"/>
      <c r="K37" s="16"/>
      <c r="L37" s="15"/>
      <c r="M37" s="16"/>
      <c r="N37" s="15"/>
      <c r="O37" s="76"/>
      <c r="P37" s="76"/>
      <c r="Q37" s="76"/>
      <c r="R37" s="13"/>
    </row>
    <row r="38" spans="1:18" x14ac:dyDescent="0.2">
      <c r="A38" s="54">
        <v>32</v>
      </c>
      <c r="B38" s="1" t="s">
        <v>54</v>
      </c>
      <c r="C38" s="39"/>
      <c r="D38" s="40"/>
      <c r="E38" s="60">
        <f t="shared" si="0"/>
        <v>0</v>
      </c>
      <c r="F38" s="66"/>
      <c r="G38" s="15"/>
      <c r="H38" s="38"/>
      <c r="I38" s="44"/>
      <c r="J38" s="28"/>
      <c r="K38" s="16"/>
      <c r="L38" s="15"/>
      <c r="M38" s="16"/>
      <c r="N38" s="15"/>
      <c r="O38" s="76"/>
      <c r="P38" s="76"/>
      <c r="Q38" s="76"/>
      <c r="R38" s="13"/>
    </row>
    <row r="39" spans="1:18" x14ac:dyDescent="0.2">
      <c r="A39" s="54">
        <v>33</v>
      </c>
      <c r="B39" s="1" t="s">
        <v>55</v>
      </c>
      <c r="C39" s="39"/>
      <c r="D39" s="40"/>
      <c r="E39" s="60">
        <f t="shared" si="0"/>
        <v>0</v>
      </c>
      <c r="F39" s="66"/>
      <c r="G39" s="15"/>
      <c r="H39" s="38"/>
      <c r="I39" s="44"/>
      <c r="J39" s="28"/>
      <c r="K39" s="16"/>
      <c r="L39" s="15"/>
      <c r="M39" s="16"/>
      <c r="N39" s="15"/>
      <c r="O39" s="76"/>
      <c r="P39" s="76"/>
      <c r="Q39" s="76"/>
      <c r="R39" s="13"/>
    </row>
    <row r="40" spans="1:18" x14ac:dyDescent="0.2">
      <c r="A40" s="54">
        <v>34</v>
      </c>
      <c r="B40" s="1" t="s">
        <v>56</v>
      </c>
      <c r="C40" s="39"/>
      <c r="D40" s="40"/>
      <c r="E40" s="60">
        <f t="shared" si="0"/>
        <v>0</v>
      </c>
      <c r="F40" s="66"/>
      <c r="G40" s="15"/>
      <c r="H40" s="38"/>
      <c r="I40" s="44"/>
      <c r="J40" s="28"/>
      <c r="K40" s="16"/>
      <c r="L40" s="15"/>
      <c r="M40" s="16"/>
      <c r="N40" s="15"/>
      <c r="O40" s="76"/>
      <c r="P40" s="76"/>
      <c r="Q40" s="76"/>
      <c r="R40" s="13"/>
    </row>
    <row r="41" spans="1:18" ht="14.45" customHeight="1" x14ac:dyDescent="0.2">
      <c r="A41" s="54">
        <v>35</v>
      </c>
      <c r="B41" s="1" t="s">
        <v>57</v>
      </c>
      <c r="C41" s="39"/>
      <c r="D41" s="40"/>
      <c r="E41" s="60">
        <f t="shared" si="0"/>
        <v>0</v>
      </c>
      <c r="F41" s="66"/>
      <c r="G41" s="15"/>
      <c r="H41" s="38"/>
      <c r="I41" s="44"/>
      <c r="J41" s="28"/>
      <c r="K41" s="16"/>
      <c r="L41" s="15"/>
      <c r="M41" s="16"/>
      <c r="N41" s="15"/>
      <c r="O41" s="76"/>
      <c r="P41" s="76"/>
      <c r="Q41" s="76"/>
      <c r="R41" s="13"/>
    </row>
    <row r="42" spans="1:18" ht="14.45" customHeight="1" x14ac:dyDescent="0.2">
      <c r="A42" s="54">
        <v>36</v>
      </c>
      <c r="B42" s="1" t="s">
        <v>58</v>
      </c>
      <c r="C42" s="39"/>
      <c r="D42" s="40"/>
      <c r="E42" s="60">
        <f t="shared" si="0"/>
        <v>0</v>
      </c>
      <c r="F42" s="66"/>
      <c r="G42" s="15"/>
      <c r="H42" s="38"/>
      <c r="I42" s="44"/>
      <c r="J42" s="15"/>
      <c r="K42" s="16"/>
      <c r="L42" s="15"/>
      <c r="M42" s="16"/>
      <c r="N42" s="15"/>
      <c r="O42" s="76"/>
      <c r="P42" s="76"/>
      <c r="Q42" s="76"/>
      <c r="R42" s="13"/>
    </row>
    <row r="43" spans="1:18" ht="14.45" customHeight="1" x14ac:dyDescent="0.2">
      <c r="A43" s="54">
        <v>37</v>
      </c>
      <c r="B43" s="2" t="s">
        <v>59</v>
      </c>
      <c r="C43" s="39"/>
      <c r="D43" s="40"/>
      <c r="E43" s="60">
        <f t="shared" si="0"/>
        <v>0</v>
      </c>
      <c r="F43" s="66"/>
      <c r="G43" s="15"/>
      <c r="H43" s="43"/>
      <c r="I43" s="45"/>
      <c r="J43" s="15"/>
      <c r="K43" s="17"/>
      <c r="L43" s="15"/>
      <c r="M43" s="17"/>
      <c r="N43" s="15"/>
      <c r="O43" s="76"/>
      <c r="P43" s="76"/>
      <c r="Q43" s="76"/>
      <c r="R43" s="13"/>
    </row>
    <row r="44" spans="1:18" ht="14.45" customHeight="1" x14ac:dyDescent="0.2">
      <c r="A44" s="54">
        <v>38</v>
      </c>
      <c r="B44" s="2" t="s">
        <v>60</v>
      </c>
      <c r="C44" s="39"/>
      <c r="D44" s="40"/>
      <c r="E44" s="60">
        <f t="shared" si="0"/>
        <v>0</v>
      </c>
      <c r="F44" s="66"/>
      <c r="G44" s="15"/>
      <c r="H44" s="42"/>
      <c r="I44" s="45"/>
      <c r="J44" s="15"/>
      <c r="K44" s="17"/>
      <c r="L44" s="15"/>
      <c r="M44" s="17"/>
      <c r="N44" s="15"/>
      <c r="O44" s="76"/>
      <c r="P44" s="76"/>
      <c r="Q44" s="76"/>
      <c r="R44" s="13"/>
    </row>
    <row r="45" spans="1:18" ht="14.45" customHeight="1" x14ac:dyDescent="0.2">
      <c r="A45" s="54">
        <v>39</v>
      </c>
      <c r="B45" s="2" t="s">
        <v>61</v>
      </c>
      <c r="C45" s="39"/>
      <c r="D45" s="40"/>
      <c r="E45" s="60">
        <f t="shared" si="0"/>
        <v>0</v>
      </c>
      <c r="F45" s="66"/>
      <c r="G45" s="15"/>
      <c r="H45" s="42"/>
      <c r="I45" s="45"/>
      <c r="J45" s="15"/>
      <c r="K45" s="17"/>
      <c r="L45" s="15"/>
      <c r="M45" s="17"/>
      <c r="N45" s="15"/>
      <c r="O45" s="76"/>
      <c r="P45" s="76"/>
      <c r="Q45" s="76"/>
      <c r="R45" s="13"/>
    </row>
    <row r="46" spans="1:18" ht="14.45" customHeight="1" x14ac:dyDescent="0.2">
      <c r="A46" s="54">
        <v>40</v>
      </c>
      <c r="B46" s="2" t="s">
        <v>62</v>
      </c>
      <c r="C46" s="39"/>
      <c r="D46" s="40"/>
      <c r="E46" s="60">
        <f t="shared" si="0"/>
        <v>0</v>
      </c>
      <c r="F46" s="66"/>
      <c r="G46" s="15"/>
      <c r="H46" s="42"/>
      <c r="I46" s="45"/>
      <c r="J46" s="15"/>
      <c r="K46" s="17"/>
      <c r="L46" s="15"/>
      <c r="M46" s="17"/>
      <c r="N46" s="15"/>
      <c r="O46" s="76"/>
      <c r="P46" s="76"/>
      <c r="Q46" s="76"/>
      <c r="R46" s="13"/>
    </row>
    <row r="47" spans="1:18" ht="14.45" customHeight="1" x14ac:dyDescent="0.2">
      <c r="A47" s="54">
        <v>41</v>
      </c>
      <c r="B47" s="2" t="s">
        <v>62</v>
      </c>
      <c r="C47" s="39"/>
      <c r="D47" s="40"/>
      <c r="E47" s="60">
        <f t="shared" si="0"/>
        <v>0</v>
      </c>
      <c r="F47" s="66"/>
      <c r="G47" s="15"/>
      <c r="H47" s="42"/>
      <c r="I47" s="45"/>
      <c r="J47" s="15"/>
      <c r="K47" s="17"/>
      <c r="L47" s="15"/>
      <c r="M47" s="17"/>
      <c r="N47" s="15"/>
      <c r="O47" s="76"/>
      <c r="P47" s="76"/>
      <c r="Q47" s="76"/>
      <c r="R47" s="13"/>
    </row>
    <row r="48" spans="1:18" ht="14.45" customHeight="1" x14ac:dyDescent="0.2">
      <c r="A48" s="54">
        <v>42</v>
      </c>
      <c r="B48" s="2" t="s">
        <v>63</v>
      </c>
      <c r="C48" s="39"/>
      <c r="D48" s="40"/>
      <c r="E48" s="60">
        <f t="shared" si="0"/>
        <v>0</v>
      </c>
      <c r="F48" s="66"/>
      <c r="G48" s="15"/>
      <c r="H48" s="42"/>
      <c r="I48" s="45"/>
      <c r="J48" s="15"/>
      <c r="K48" s="17"/>
      <c r="L48" s="15"/>
      <c r="M48" s="17"/>
      <c r="N48" s="15"/>
      <c r="O48" s="76"/>
      <c r="P48" s="76"/>
      <c r="Q48" s="76"/>
      <c r="R48" s="13"/>
    </row>
    <row r="49" spans="1:19" ht="14.45" customHeight="1" x14ac:dyDescent="0.2">
      <c r="A49" s="54">
        <v>43</v>
      </c>
      <c r="B49" s="2" t="s">
        <v>64</v>
      </c>
      <c r="C49" s="39"/>
      <c r="D49" s="40"/>
      <c r="E49" s="60">
        <f t="shared" si="0"/>
        <v>0</v>
      </c>
      <c r="F49" s="66"/>
      <c r="G49" s="15"/>
      <c r="H49" s="42"/>
      <c r="I49" s="45"/>
      <c r="J49" s="15"/>
      <c r="K49" s="17"/>
      <c r="L49" s="15"/>
      <c r="M49" s="17"/>
      <c r="N49" s="15"/>
      <c r="O49" s="76"/>
      <c r="P49" s="76"/>
      <c r="Q49" s="76"/>
      <c r="R49" s="13"/>
    </row>
    <row r="50" spans="1:19" ht="14.45" customHeight="1" x14ac:dyDescent="0.2">
      <c r="A50" s="54">
        <v>44</v>
      </c>
      <c r="B50" s="2" t="s">
        <v>65</v>
      </c>
      <c r="C50" s="39"/>
      <c r="D50" s="40"/>
      <c r="E50" s="60">
        <f t="shared" si="0"/>
        <v>0</v>
      </c>
      <c r="F50" s="66"/>
      <c r="G50" s="15"/>
      <c r="H50" s="42"/>
      <c r="I50" s="45"/>
      <c r="J50" s="15"/>
      <c r="K50" s="17"/>
      <c r="L50" s="15"/>
      <c r="M50" s="17"/>
      <c r="N50" s="15"/>
      <c r="O50" s="76"/>
      <c r="P50" s="76"/>
      <c r="Q50" s="76"/>
      <c r="R50" s="13"/>
    </row>
    <row r="51" spans="1:19" ht="14.45" customHeight="1" x14ac:dyDescent="0.2">
      <c r="A51" s="54">
        <v>45</v>
      </c>
      <c r="B51" s="2" t="s">
        <v>66</v>
      </c>
      <c r="C51" s="39"/>
      <c r="D51" s="40"/>
      <c r="E51" s="60">
        <f t="shared" si="0"/>
        <v>0</v>
      </c>
      <c r="F51" s="66"/>
      <c r="G51" s="15"/>
      <c r="H51" s="42"/>
      <c r="I51" s="45"/>
      <c r="J51" s="15"/>
      <c r="K51" s="17"/>
      <c r="L51" s="15"/>
      <c r="M51" s="17"/>
      <c r="N51" s="15"/>
      <c r="O51" s="76"/>
      <c r="P51" s="76"/>
      <c r="Q51" s="76"/>
      <c r="R51" s="13"/>
    </row>
    <row r="52" spans="1:19" ht="14.45" customHeight="1" x14ac:dyDescent="0.2">
      <c r="A52" s="54">
        <v>46</v>
      </c>
      <c r="B52" s="2" t="s">
        <v>67</v>
      </c>
      <c r="C52" s="39"/>
      <c r="D52" s="40"/>
      <c r="E52" s="60">
        <f t="shared" si="0"/>
        <v>0</v>
      </c>
      <c r="F52" s="66"/>
      <c r="G52" s="15"/>
      <c r="H52" s="42"/>
      <c r="I52" s="45"/>
      <c r="J52" s="15"/>
      <c r="K52" s="17"/>
      <c r="L52" s="15"/>
      <c r="M52" s="17"/>
      <c r="N52" s="15"/>
      <c r="O52" s="76"/>
      <c r="P52" s="76"/>
      <c r="Q52" s="76"/>
      <c r="R52" s="13"/>
    </row>
    <row r="53" spans="1:19" ht="14.45" customHeight="1" x14ac:dyDescent="0.2">
      <c r="A53" s="54">
        <v>47</v>
      </c>
      <c r="B53" s="2" t="s">
        <v>47</v>
      </c>
      <c r="C53" s="39"/>
      <c r="D53" s="40"/>
      <c r="E53" s="60">
        <f t="shared" si="0"/>
        <v>0</v>
      </c>
      <c r="F53" s="66"/>
      <c r="G53" s="15"/>
      <c r="H53" s="42"/>
      <c r="I53" s="45"/>
      <c r="J53" s="15"/>
      <c r="K53" s="17"/>
      <c r="L53" s="15"/>
      <c r="M53" s="17"/>
      <c r="N53" s="15"/>
      <c r="O53" s="76"/>
      <c r="P53" s="76"/>
      <c r="Q53" s="76"/>
      <c r="R53" s="13"/>
    </row>
    <row r="54" spans="1:19" ht="14.45" customHeight="1" x14ac:dyDescent="0.2">
      <c r="A54" s="54">
        <v>48</v>
      </c>
      <c r="B54" s="2" t="s">
        <v>68</v>
      </c>
      <c r="C54" s="39"/>
      <c r="D54" s="40"/>
      <c r="E54" s="60">
        <f t="shared" si="0"/>
        <v>0</v>
      </c>
      <c r="F54" s="66"/>
      <c r="G54" s="15"/>
      <c r="H54" s="42"/>
      <c r="I54" s="45"/>
      <c r="J54" s="15"/>
      <c r="K54" s="17"/>
      <c r="L54" s="15"/>
      <c r="M54" s="17"/>
      <c r="N54" s="15"/>
      <c r="O54" s="76"/>
      <c r="P54" s="76"/>
      <c r="Q54" s="76"/>
      <c r="R54" s="13"/>
    </row>
    <row r="55" spans="1:19" ht="14.45" customHeight="1" x14ac:dyDescent="0.2">
      <c r="A55" s="54">
        <v>49</v>
      </c>
      <c r="B55" s="2" t="s">
        <v>69</v>
      </c>
      <c r="C55" s="39"/>
      <c r="D55" s="40"/>
      <c r="E55" s="60">
        <f t="shared" si="0"/>
        <v>0</v>
      </c>
      <c r="F55" s="66"/>
      <c r="G55" s="15"/>
      <c r="H55" s="42"/>
      <c r="I55" s="45"/>
      <c r="J55" s="15"/>
      <c r="K55" s="17"/>
      <c r="L55" s="15"/>
      <c r="M55" s="17"/>
      <c r="N55" s="15"/>
      <c r="O55" s="76"/>
      <c r="P55" s="76"/>
      <c r="Q55" s="76"/>
      <c r="R55" s="13"/>
    </row>
    <row r="56" spans="1:19" ht="14.45" customHeight="1" x14ac:dyDescent="0.2">
      <c r="A56" s="54">
        <v>50</v>
      </c>
      <c r="B56" s="2" t="s">
        <v>70</v>
      </c>
      <c r="C56" s="39"/>
      <c r="D56" s="40"/>
      <c r="E56" s="60">
        <f t="shared" si="0"/>
        <v>0</v>
      </c>
      <c r="F56" s="66"/>
      <c r="G56" s="15"/>
      <c r="H56" s="42"/>
      <c r="I56" s="45"/>
      <c r="J56" s="15"/>
      <c r="K56" s="17"/>
      <c r="L56" s="15"/>
      <c r="M56" s="17"/>
      <c r="N56" s="15"/>
      <c r="O56" s="76"/>
      <c r="P56" s="76"/>
      <c r="Q56" s="76"/>
      <c r="R56" s="13"/>
    </row>
    <row r="57" spans="1:19" ht="13.5" x14ac:dyDescent="0.2">
      <c r="A57" s="79"/>
      <c r="B57" s="79"/>
      <c r="C57" s="57"/>
      <c r="D57" s="57"/>
      <c r="E57" s="20"/>
      <c r="F57" s="63"/>
      <c r="G57" s="29"/>
      <c r="H57" s="29"/>
      <c r="I57" s="5"/>
      <c r="K57" s="5"/>
      <c r="L57" s="5"/>
      <c r="M57" s="36"/>
      <c r="N57" s="36"/>
      <c r="O57" s="5"/>
      <c r="P57" s="5"/>
      <c r="R57" s="72"/>
    </row>
    <row r="58" spans="1:19" x14ac:dyDescent="0.2">
      <c r="A58" s="58"/>
      <c r="B58" s="59" t="s">
        <v>71</v>
      </c>
      <c r="C58" s="57"/>
      <c r="D58" s="57"/>
      <c r="E58" s="20"/>
      <c r="F58" s="63"/>
      <c r="G58" s="29"/>
      <c r="H58" s="29"/>
      <c r="I58" s="20"/>
      <c r="J58" s="21"/>
      <c r="K58" s="20"/>
      <c r="L58" s="30"/>
      <c r="O58" s="75" t="s">
        <v>29</v>
      </c>
      <c r="P58" s="75"/>
      <c r="R58" s="32">
        <f>R5+E5</f>
        <v>215</v>
      </c>
      <c r="S58" s="73" t="s">
        <v>77</v>
      </c>
    </row>
    <row r="59" spans="1:19" x14ac:dyDescent="0.2">
      <c r="A59" s="55"/>
      <c r="B59" s="59" t="s">
        <v>72</v>
      </c>
      <c r="C59" s="18"/>
      <c r="D59" s="18"/>
      <c r="E59" s="18"/>
      <c r="F59" s="18"/>
      <c r="G59" s="18"/>
      <c r="H59" s="18"/>
      <c r="I59" s="20"/>
      <c r="J59" s="19"/>
      <c r="K59" s="20"/>
      <c r="O59" s="77" t="s">
        <v>30</v>
      </c>
      <c r="P59" s="77"/>
      <c r="Q59" s="47">
        <v>0.02</v>
      </c>
      <c r="R59" s="31">
        <f>R58*0.02</f>
        <v>4.3</v>
      </c>
    </row>
    <row r="60" spans="1:19" x14ac:dyDescent="0.2">
      <c r="A60" s="55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"/>
      <c r="O60" s="33"/>
      <c r="P60" s="33"/>
      <c r="R60" s="48">
        <f>R58+R59</f>
        <v>219.3</v>
      </c>
    </row>
    <row r="61" spans="1:19" x14ac:dyDescent="0.2">
      <c r="A61" s="55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"/>
      <c r="O61" s="33"/>
      <c r="P61" s="33"/>
      <c r="R61" s="48"/>
    </row>
    <row r="62" spans="1:19" x14ac:dyDescent="0.2">
      <c r="A62" s="55"/>
      <c r="C62" s="52"/>
      <c r="D62" s="52"/>
      <c r="E62" s="52"/>
      <c r="F62" s="52"/>
      <c r="G62" s="52"/>
      <c r="H62" s="52"/>
      <c r="I62" s="52"/>
      <c r="J62" s="52"/>
      <c r="K62" s="52"/>
      <c r="L62" s="5"/>
      <c r="M62" s="5"/>
      <c r="N62" s="5"/>
      <c r="O62" s="77" t="s">
        <v>37</v>
      </c>
      <c r="P62" s="77"/>
      <c r="Q62" s="46">
        <v>0.15</v>
      </c>
      <c r="R62" s="34">
        <f>SUM(R58+R59)*Q62</f>
        <v>32.895000000000003</v>
      </c>
    </row>
    <row r="63" spans="1:19" x14ac:dyDescent="0.2">
      <c r="A63" s="55"/>
      <c r="C63" s="52"/>
      <c r="D63" s="52"/>
      <c r="E63" s="52"/>
      <c r="F63" s="52"/>
      <c r="G63" s="52"/>
      <c r="H63" s="52"/>
      <c r="I63" s="52"/>
      <c r="J63" s="52"/>
      <c r="K63" s="52"/>
      <c r="L63" s="5"/>
      <c r="M63" s="5"/>
      <c r="N63" s="5"/>
      <c r="O63" s="74" t="s">
        <v>31</v>
      </c>
      <c r="P63" s="74"/>
      <c r="Q63" s="46">
        <v>1.4999999999999999E-2</v>
      </c>
      <c r="R63" s="33">
        <f>SUM(R60+R62)*Q63</f>
        <v>3.7829250000000001</v>
      </c>
    </row>
    <row r="64" spans="1:19" x14ac:dyDescent="0.2">
      <c r="A64" s="55"/>
      <c r="C64" s="52"/>
      <c r="D64" s="52"/>
      <c r="E64" s="52"/>
      <c r="F64" s="52"/>
      <c r="G64" s="52"/>
      <c r="H64" s="52"/>
      <c r="I64" s="52"/>
      <c r="J64" s="52"/>
      <c r="K64" s="52"/>
      <c r="L64" s="52"/>
      <c r="N64" s="5"/>
      <c r="O64" s="52"/>
      <c r="P64" s="33"/>
      <c r="Q64" s="5"/>
      <c r="R64" s="4"/>
    </row>
    <row r="65" spans="1:19" ht="13.5" thickBot="1" x14ac:dyDescent="0.25">
      <c r="A65" s="55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"/>
      <c r="N65" s="5"/>
      <c r="O65" s="5"/>
      <c r="P65" s="49" t="s">
        <v>6</v>
      </c>
      <c r="Q65" s="51"/>
      <c r="R65" s="50">
        <f>SUM(R60:R63)</f>
        <v>255.97792500000003</v>
      </c>
    </row>
    <row r="66" spans="1:19" ht="13.5" thickTop="1" x14ac:dyDescent="0.2">
      <c r="A66" s="55"/>
      <c r="C66" s="52"/>
      <c r="D66" s="52"/>
      <c r="E66" s="52"/>
      <c r="F66" s="52"/>
      <c r="G66" s="52"/>
      <c r="H66" s="52"/>
      <c r="I66" s="52"/>
      <c r="J66" s="52"/>
      <c r="K66" s="52"/>
      <c r="L66" s="52"/>
      <c r="N66" s="5"/>
      <c r="O66" s="4"/>
    </row>
    <row r="67" spans="1:19" x14ac:dyDescent="0.2">
      <c r="A67" s="55"/>
      <c r="C67" s="52"/>
      <c r="D67" s="52"/>
      <c r="E67" s="52"/>
      <c r="F67" s="52"/>
      <c r="G67" s="52"/>
      <c r="H67" s="52"/>
      <c r="I67" s="52"/>
      <c r="J67" s="52"/>
      <c r="K67" s="52"/>
      <c r="L67" s="52"/>
    </row>
    <row r="68" spans="1:19" s="3" customFormat="1" x14ac:dyDescent="0.2">
      <c r="A68" s="55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R68" s="5"/>
      <c r="S68" s="34"/>
    </row>
    <row r="69" spans="1:19" s="3" customFormat="1" x14ac:dyDescent="0.2">
      <c r="A69" s="55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R69" s="5"/>
      <c r="S69" s="34"/>
    </row>
    <row r="70" spans="1:19" s="3" customFormat="1" x14ac:dyDescent="0.2">
      <c r="A70" s="55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R70" s="5"/>
      <c r="S70" s="34"/>
    </row>
    <row r="71" spans="1:19" s="3" customFormat="1" x14ac:dyDescent="0.2">
      <c r="A71" s="55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R71" s="5"/>
      <c r="S71" s="34"/>
    </row>
    <row r="72" spans="1:19" s="3" customFormat="1" x14ac:dyDescent="0.2">
      <c r="A72" s="55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R72" s="5"/>
      <c r="S72" s="34"/>
    </row>
    <row r="73" spans="1:19" s="3" customFormat="1" x14ac:dyDescent="0.2">
      <c r="A73" s="55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R73" s="5"/>
      <c r="S73" s="34"/>
    </row>
    <row r="74" spans="1:19" s="3" customFormat="1" x14ac:dyDescent="0.2">
      <c r="A74" s="55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R74" s="5"/>
      <c r="S74" s="34"/>
    </row>
    <row r="75" spans="1:19" s="3" customFormat="1" x14ac:dyDescent="0.2">
      <c r="A75" s="55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R75" s="5"/>
      <c r="S75" s="34"/>
    </row>
    <row r="76" spans="1:19" s="3" customFormat="1" x14ac:dyDescent="0.2">
      <c r="A76" s="18"/>
      <c r="B76" s="52"/>
      <c r="C76" s="5"/>
      <c r="D76" s="5"/>
      <c r="E76" s="5"/>
      <c r="F76" s="5"/>
      <c r="G76" s="5"/>
      <c r="H76" s="5"/>
      <c r="J76" s="7"/>
      <c r="L76" s="20"/>
      <c r="M76" s="20"/>
      <c r="N76" s="21"/>
      <c r="O76" s="22"/>
      <c r="R76" s="5"/>
      <c r="S76" s="34"/>
    </row>
    <row r="82" spans="9:16" x14ac:dyDescent="0.2">
      <c r="I82" s="23"/>
      <c r="K82" s="23"/>
      <c r="O82" s="24"/>
    </row>
    <row r="83" spans="9:16" x14ac:dyDescent="0.2">
      <c r="L83" s="14"/>
      <c r="M83" s="14"/>
      <c r="P83" s="14"/>
    </row>
    <row r="85" spans="9:16" x14ac:dyDescent="0.2">
      <c r="L85" s="25"/>
      <c r="M85" s="25"/>
      <c r="N85" s="26"/>
      <c r="P85" s="25"/>
    </row>
  </sheetData>
  <autoFilter ref="A6:R6" xr:uid="{00000000-0001-0000-0000-000000000000}">
    <filterColumn colId="14" showButton="0"/>
    <filterColumn colId="15" showButton="0"/>
  </autoFilter>
  <mergeCells count="59">
    <mergeCell ref="O40:Q40"/>
    <mergeCell ref="O35:Q35"/>
    <mergeCell ref="O36:Q36"/>
    <mergeCell ref="O37:Q37"/>
    <mergeCell ref="O38:Q38"/>
    <mergeCell ref="O39:Q39"/>
    <mergeCell ref="O30:Q30"/>
    <mergeCell ref="O31:Q31"/>
    <mergeCell ref="O32:Q32"/>
    <mergeCell ref="O33:Q33"/>
    <mergeCell ref="O34:Q34"/>
    <mergeCell ref="A57:B57"/>
    <mergeCell ref="C4:E4"/>
    <mergeCell ref="L4:Q4"/>
    <mergeCell ref="G4:J4"/>
    <mergeCell ref="O8:Q8"/>
    <mergeCell ref="O9:Q9"/>
    <mergeCell ref="O10:Q10"/>
    <mergeCell ref="O11:Q11"/>
    <mergeCell ref="O12:Q12"/>
    <mergeCell ref="O13:Q13"/>
    <mergeCell ref="O14:Q14"/>
    <mergeCell ref="O15:Q15"/>
    <mergeCell ref="O16:Q16"/>
    <mergeCell ref="O17:Q17"/>
    <mergeCell ref="O18:Q18"/>
    <mergeCell ref="O19:Q19"/>
    <mergeCell ref="O6:Q6"/>
    <mergeCell ref="O62:P62"/>
    <mergeCell ref="O49:Q49"/>
    <mergeCell ref="O50:Q50"/>
    <mergeCell ref="O51:Q51"/>
    <mergeCell ref="O52:Q52"/>
    <mergeCell ref="O53:Q53"/>
    <mergeCell ref="O54:Q54"/>
    <mergeCell ref="O55:Q55"/>
    <mergeCell ref="O56:Q56"/>
    <mergeCell ref="O20:Q20"/>
    <mergeCell ref="O21:Q21"/>
    <mergeCell ref="O22:Q22"/>
    <mergeCell ref="O23:Q23"/>
    <mergeCell ref="O24:Q24"/>
    <mergeCell ref="O25:Q25"/>
    <mergeCell ref="O63:P63"/>
    <mergeCell ref="O58:P58"/>
    <mergeCell ref="O7:Q7"/>
    <mergeCell ref="O41:Q41"/>
    <mergeCell ref="O42:Q42"/>
    <mergeCell ref="O43:Q43"/>
    <mergeCell ref="O44:Q44"/>
    <mergeCell ref="O45:Q45"/>
    <mergeCell ref="O46:Q46"/>
    <mergeCell ref="O47:Q47"/>
    <mergeCell ref="O48:Q48"/>
    <mergeCell ref="O59:P59"/>
    <mergeCell ref="O26:Q26"/>
    <mergeCell ref="O27:Q27"/>
    <mergeCell ref="O28:Q28"/>
    <mergeCell ref="O29:Q29"/>
  </mergeCells>
  <phoneticPr fontId="9" type="noConversion"/>
  <printOptions horizontalCentered="1"/>
  <pageMargins left="0.25" right="0.25" top="0.25" bottom="0.25" header="0.3" footer="0.3"/>
  <pageSetup scale="58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mwillis</dc:creator>
  <cp:lastModifiedBy>ATKINS, REBECCA A CIV USAF AFMC AFSVC/VPC</cp:lastModifiedBy>
  <cp:lastPrinted>2020-04-17T20:23:17Z</cp:lastPrinted>
  <dcterms:created xsi:type="dcterms:W3CDTF">2020-03-03T21:12:13Z</dcterms:created>
  <dcterms:modified xsi:type="dcterms:W3CDTF">2025-09-04T13:40:29Z</dcterms:modified>
</cp:coreProperties>
</file>